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Обоснование!$A$5:$AD$41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C21" i="1"/>
  <c r="AA20"/>
  <c r="K20"/>
  <c r="AB20" s="1"/>
  <c r="K19"/>
  <c r="AA19" s="1"/>
  <c r="K18"/>
  <c r="AB18" s="1"/>
  <c r="AD18" l="1"/>
  <c r="AC18"/>
  <c r="AD20"/>
  <c r="AC20"/>
  <c r="AA18"/>
  <c r="AB19"/>
  <c r="AC19" l="1"/>
  <c r="AD19"/>
</calcChain>
</file>

<file path=xl/comments1.xml><?xml version="1.0" encoding="utf-8"?>
<comments xmlns="http://schemas.openxmlformats.org/spreadsheetml/2006/main">
  <authors>
    <author/>
  </authors>
  <commentList>
    <comment ref="Q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9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9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9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9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9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<sst xmlns="http://schemas.openxmlformats.org/spreadsheetml/2006/main" count="92" uniqueCount="87">
  <si>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</si>
  <si>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</si>
  <si>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</si>
  <si>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</si>
  <si>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</si>
  <si>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</si>
  <si>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</si>
  <si>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</si>
  <si>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</si>
  <si>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</si>
  <si>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r>
      <rPr>
        <sz val="10"/>
        <rFont val="Times New Roman"/>
        <family val="1"/>
        <charset val="204"/>
      </rPr>
      <t>Услуги по п</t>
    </r>
    <r>
      <rPr>
        <sz val="10"/>
        <color rgb="FF000000"/>
        <rFont val="Times New Roman"/>
        <family val="1"/>
        <charset val="204"/>
      </rPr>
      <t>роведению измерений и хи</t>
    </r>
    <r>
      <rPr>
        <sz val="10"/>
        <rFont val="Times New Roman"/>
        <family val="1"/>
        <charset val="204"/>
      </rPr>
      <t>мических анализов на стационарных источниках выбросов в атмосферу, в местах обезвреживания и утилизации отходов, оценка эффективности работы пылеулавливающих установок (ПУУ)</t>
    </r>
  </si>
  <si>
    <t>Место поставки, выполнения работ или оказания услуг</t>
  </si>
  <si>
    <t>Проведение замеров на объектах ООО «Самарские коммунальные системы» с предоставлением протоколов в АУП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</si>
  <si>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</si>
  <si>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</si>
  <si>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</si>
  <si>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</si>
  <si>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</si>
  <si>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</si>
  <si>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</si>
  <si>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</si>
  <si>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</si>
  <si>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</si>
  <si>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</si>
  <si>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</si>
  <si>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</si>
  <si>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</si>
  <si>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</si>
  <si>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</si>
  <si>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</si>
  <si>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</si>
  <si>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</si>
  <si>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</si>
  <si>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</si>
  <si>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</si>
  <si>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</si>
  <si>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</si>
  <si>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</si>
  <si>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</si>
  <si>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</si>
  <si>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</si>
  <si>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</si>
  <si>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</si>
  <si>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</si>
  <si>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</si>
  <si>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</si>
  <si>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</si>
  <si>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</si>
  <si>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</si>
  <si>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</si>
  <si>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</si>
  <si>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</si>
  <si>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</si>
  <si>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</si>
  <si>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</si>
  <si>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</si>
  <si>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</si>
  <si>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</si>
  <si>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</si>
  <si>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Услуги по проведению измерений и химических анализов на стационарных источниках выбросов в атмосферу, оформление и предоставление Заказчику оригиналов протоколов, счет-фактуры и акта сдачи-приемки выполненных работ.</t>
  </si>
  <si>
    <t>стационарный источник</t>
  </si>
  <si>
    <t>№ 107</t>
  </si>
  <si>
    <t>Услуги по оценке эффективности работы пылеулавливающих установок (ПУУ), оформление и предоставление Заказчику оригиналов протоколов, счет-фактуры и акта сдачи-приемки выполненных работ.</t>
  </si>
  <si>
    <t>пылеуловитель</t>
  </si>
  <si>
    <t>Услуги по проведению измерений и химических анализов в местах обезвреживания и утилизации отходов, оформление и предоставление Заказчику оригиналов протоколов, счет-фактуры и акта сдачи-приемки выполненных работ.</t>
  </si>
  <si>
    <t>место утилизации и обезвреживания отходов</t>
  </si>
  <si>
    <t>Общая НМЦ договора установлена Заказчиком</t>
  </si>
  <si>
    <t>Приложения:</t>
  </si>
  <si>
    <t>Исполнитель: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</si>
  <si>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</si>
  <si>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</si>
  <si>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</si>
  <si>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</si>
  <si>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</si>
  <si>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Примечание -  пояснение в случае отсутствия возможности использовать ценовую информацию из 3-х источников:</t>
  </si>
  <si>
    <t xml:space="preserve">1. </t>
  </si>
  <si>
    <t xml:space="preserve">2. </t>
  </si>
  <si>
    <t xml:space="preserve">3. </t>
  </si>
  <si>
    <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2021 г. к уровню цен 2022 г.</t>
    </r>
  </si>
  <si>
    <t>Источник № 1 "Цены текущих договоров 2021  года"</t>
  </si>
  <si>
    <t>Поставщик 1</t>
  </si>
  <si>
    <t>Поставщик 2</t>
  </si>
  <si>
    <t>Поставщик 3</t>
  </si>
  <si>
    <t>C учетом транспортных затрат</t>
  </si>
  <si>
    <t xml:space="preserve">Деханова Е. В. </t>
  </si>
  <si>
    <t>Аблякимов Р.Э.</t>
  </si>
  <si>
    <t>Начальник Отдела Экологии</t>
  </si>
</sst>
</file>

<file path=xl/styles.xml><?xml version="1.0" encoding="utf-8"?>
<styleSheet xmlns="http://schemas.openxmlformats.org/spreadsheetml/2006/main">
  <numFmts count="6">
    <numFmt numFmtId="164" formatCode="#,##0.000"/>
    <numFmt numFmtId="165" formatCode="dd/mm/yy;@"/>
    <numFmt numFmtId="166" formatCode="_-* #,##0.00_р_._-;\-* #,##0.00_р_._-;_-* \-??_р_._-;_-@_-"/>
    <numFmt numFmtId="167" formatCode="#,##0.00_ ;\-#,##0.00\ "/>
    <numFmt numFmtId="168" formatCode="[$-419]dd/mm/yyyy"/>
    <numFmt numFmtId="169" formatCode="0.000"/>
  </numFmts>
  <fonts count="19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8"/>
      <name val="Arial"/>
      <family val="2"/>
      <charset val="1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166" fontId="18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4" fillId="0" borderId="0"/>
  </cellStyleXfs>
  <cellXfs count="6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3" fillId="0" borderId="1" xfId="6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13" fillId="4" borderId="1" xfId="1" applyNumberFormat="1" applyFont="1" applyFill="1" applyBorder="1" applyAlignment="1" applyProtection="1">
      <alignment horizontal="center" vertical="center" wrapText="1"/>
    </xf>
    <xf numFmtId="167" fontId="15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6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7" fillId="0" borderId="0" xfId="0" applyFont="1"/>
    <xf numFmtId="168" fontId="3" fillId="0" borderId="7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169" fontId="3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168" fontId="3" fillId="0" borderId="7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7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</cellXfs>
  <cellStyles count="7">
    <cellStyle name="Excel Built-in Explanatory Text" xfId="6"/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70920</xdr:colOff>
      <xdr:row>17</xdr:row>
      <xdr:rowOff>435240</xdr:rowOff>
    </xdr:from>
    <xdr:to>
      <xdr:col>29</xdr:col>
      <xdr:colOff>720</xdr:colOff>
      <xdr:row>17</xdr:row>
      <xdr:rowOff>435600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089120" y="5604120"/>
          <a:ext cx="83736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70920</xdr:colOff>
      <xdr:row>18</xdr:row>
      <xdr:rowOff>436680</xdr:rowOff>
    </xdr:from>
    <xdr:to>
      <xdr:col>29</xdr:col>
      <xdr:colOff>720</xdr:colOff>
      <xdr:row>18</xdr:row>
      <xdr:rowOff>437040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089120" y="6529320"/>
          <a:ext cx="83736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70920</xdr:colOff>
      <xdr:row>18</xdr:row>
      <xdr:rowOff>436680</xdr:rowOff>
    </xdr:from>
    <xdr:to>
      <xdr:col>29</xdr:col>
      <xdr:colOff>720</xdr:colOff>
      <xdr:row>18</xdr:row>
      <xdr:rowOff>437040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089120" y="6529320"/>
          <a:ext cx="83736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41"/>
  <sheetViews>
    <sheetView tabSelected="1" view="pageBreakPreview" zoomScale="75" zoomScaleNormal="70" zoomScalePageLayoutView="75" workbookViewId="0">
      <selection activeCell="O26" sqref="O26"/>
    </sheetView>
  </sheetViews>
  <sheetFormatPr defaultColWidth="8.85546875" defaultRowHeight="12.75"/>
  <cols>
    <col min="1" max="1" width="3.85546875" style="1" customWidth="1"/>
    <col min="2" max="2" width="9" style="1" customWidth="1"/>
    <col min="3" max="3" width="38.5703125" style="1" customWidth="1"/>
    <col min="4" max="4" width="8.140625" style="1" customWidth="1"/>
    <col min="5" max="5" width="9.5703125" style="1" customWidth="1"/>
    <col min="6" max="7" width="10.85546875" style="1" customWidth="1"/>
    <col min="8" max="8" width="9.7109375" style="1" customWidth="1"/>
    <col min="9" max="9" width="13" style="1" customWidth="1"/>
    <col min="10" max="10" width="13.28515625" style="1" customWidth="1"/>
    <col min="11" max="11" width="26.140625" style="1" customWidth="1"/>
    <col min="12" max="12" width="12.7109375" style="1" customWidth="1"/>
    <col min="13" max="13" width="10.140625" style="1" customWidth="1"/>
    <col min="14" max="14" width="11.140625" style="1" customWidth="1"/>
    <col min="15" max="15" width="11.85546875" style="1" customWidth="1"/>
    <col min="16" max="16" width="12" style="1" customWidth="1"/>
    <col min="17" max="17" width="11.140625" style="1" customWidth="1"/>
    <col min="18" max="18" width="11.28515625" style="1" customWidth="1"/>
    <col min="19" max="19" width="11.7109375" style="1" customWidth="1"/>
    <col min="20" max="20" width="11.85546875" style="1" customWidth="1"/>
    <col min="21" max="21" width="12.42578125" style="1" customWidth="1"/>
    <col min="22" max="24" width="11.85546875" style="1" customWidth="1"/>
    <col min="25" max="25" width="11.7109375" style="1" customWidth="1"/>
    <col min="26" max="26" width="12" style="1" customWidth="1"/>
    <col min="27" max="27" width="14.7109375" style="1" customWidth="1"/>
    <col min="28" max="28" width="11.28515625" style="1" customWidth="1"/>
    <col min="29" max="29" width="12.85546875" style="1" customWidth="1"/>
    <col min="30" max="30" width="14.28515625" style="1" customWidth="1"/>
    <col min="31" max="1025" width="8.85546875" style="1"/>
  </cols>
  <sheetData>
    <row r="1" spans="1:30" ht="15.75">
      <c r="V1" s="2"/>
      <c r="AA1" s="1" t="s">
        <v>0</v>
      </c>
    </row>
    <row r="2" spans="1:30" ht="15.75">
      <c r="V2" s="2"/>
      <c r="AA2" s="1" t="s">
        <v>1</v>
      </c>
    </row>
    <row r="3" spans="1:30" ht="15.75">
      <c r="V3" s="2"/>
      <c r="AA3" s="1" t="s">
        <v>2</v>
      </c>
    </row>
    <row r="4" spans="1:30" ht="16.5" customHeight="1"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</row>
    <row r="5" spans="1:30" ht="15.75" customHeight="1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19.5" customHeight="1">
      <c r="C6" s="6" t="s">
        <v>4</v>
      </c>
      <c r="D6" s="56" t="s">
        <v>5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</row>
    <row r="7" spans="1:30" s="5" customFormat="1" ht="19.5" customHeight="1">
      <c r="C7" s="6" t="s">
        <v>6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</row>
    <row r="8" spans="1:30" s="5" customFormat="1" ht="19.5" customHeight="1">
      <c r="C8" s="6" t="s">
        <v>7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</row>
    <row r="9" spans="1:30" s="5" customFormat="1" ht="19.5" customHeight="1">
      <c r="C9" s="6" t="s">
        <v>8</v>
      </c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</row>
    <row r="10" spans="1:30" s="5" customFormat="1" ht="19.5" customHeight="1">
      <c r="C10" s="6" t="s">
        <v>9</v>
      </c>
      <c r="D10" s="56" t="s">
        <v>10</v>
      </c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</row>
    <row r="11" spans="1:30" s="5" customFormat="1" ht="27" customHeight="1">
      <c r="C11" s="6" t="s">
        <v>11</v>
      </c>
      <c r="D11" s="56" t="s">
        <v>12</v>
      </c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</row>
    <row r="12" spans="1:30" s="5" customFormat="1" ht="45.75" customHeight="1">
      <c r="C12" s="6" t="s">
        <v>13</v>
      </c>
      <c r="D12" s="56" t="s">
        <v>83</v>
      </c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</row>
    <row r="13" spans="1:30" ht="16.5" customHeight="1"/>
    <row r="14" spans="1:30" ht="25.5" customHeight="1">
      <c r="A14" s="54" t="s">
        <v>14</v>
      </c>
      <c r="B14" s="54" t="s">
        <v>15</v>
      </c>
      <c r="C14" s="54" t="s">
        <v>16</v>
      </c>
      <c r="D14" s="54" t="s">
        <v>17</v>
      </c>
      <c r="E14" s="54" t="s">
        <v>18</v>
      </c>
      <c r="F14" s="54" t="s">
        <v>79</v>
      </c>
      <c r="G14" s="54"/>
      <c r="H14" s="54"/>
      <c r="I14" s="54"/>
      <c r="J14" s="57" t="s">
        <v>78</v>
      </c>
      <c r="K14" s="54" t="s">
        <v>19</v>
      </c>
      <c r="L14" s="58" t="s">
        <v>20</v>
      </c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9" t="s">
        <v>21</v>
      </c>
      <c r="AB14" s="60" t="s">
        <v>22</v>
      </c>
      <c r="AC14" s="54" t="s">
        <v>23</v>
      </c>
      <c r="AD14" s="53" t="s">
        <v>24</v>
      </c>
    </row>
    <row r="15" spans="1:30" ht="28.5" customHeight="1">
      <c r="A15" s="54"/>
      <c r="B15" s="54"/>
      <c r="C15" s="54"/>
      <c r="D15" s="54"/>
      <c r="E15" s="54"/>
      <c r="F15" s="54" t="s">
        <v>25</v>
      </c>
      <c r="G15" s="54" t="s">
        <v>26</v>
      </c>
      <c r="H15" s="54" t="s">
        <v>27</v>
      </c>
      <c r="I15" s="54" t="s">
        <v>28</v>
      </c>
      <c r="J15" s="57"/>
      <c r="K15" s="57"/>
      <c r="L15" s="55" t="s">
        <v>29</v>
      </c>
      <c r="M15" s="55"/>
      <c r="N15" s="55"/>
      <c r="O15" s="55"/>
      <c r="P15" s="55"/>
      <c r="Q15" s="55" t="s">
        <v>30</v>
      </c>
      <c r="R15" s="55"/>
      <c r="S15" s="55"/>
      <c r="T15" s="55"/>
      <c r="U15" s="55"/>
      <c r="V15" s="54" t="s">
        <v>31</v>
      </c>
      <c r="W15" s="54"/>
      <c r="X15" s="54"/>
      <c r="Y15" s="54"/>
      <c r="Z15" s="54"/>
      <c r="AA15" s="59"/>
      <c r="AB15" s="60"/>
      <c r="AC15" s="60"/>
      <c r="AD15" s="53"/>
    </row>
    <row r="16" spans="1:30" ht="71.099999999999994" customHeight="1">
      <c r="A16" s="54"/>
      <c r="B16" s="54"/>
      <c r="C16" s="54"/>
      <c r="D16" s="54"/>
      <c r="E16" s="54"/>
      <c r="F16" s="54"/>
      <c r="G16" s="54"/>
      <c r="H16" s="54"/>
      <c r="I16" s="54"/>
      <c r="J16" s="57"/>
      <c r="K16" s="57"/>
      <c r="L16" s="7" t="s">
        <v>80</v>
      </c>
      <c r="M16" s="7" t="s">
        <v>81</v>
      </c>
      <c r="N16" s="7" t="s">
        <v>82</v>
      </c>
      <c r="O16" s="7" t="s">
        <v>32</v>
      </c>
      <c r="P16" s="7" t="s">
        <v>33</v>
      </c>
      <c r="Q16" s="7" t="s">
        <v>34</v>
      </c>
      <c r="R16" s="7" t="s">
        <v>35</v>
      </c>
      <c r="S16" s="7" t="s">
        <v>36</v>
      </c>
      <c r="T16" s="7" t="s">
        <v>37</v>
      </c>
      <c r="U16" s="7" t="s">
        <v>38</v>
      </c>
      <c r="V16" s="7" t="s">
        <v>39</v>
      </c>
      <c r="W16" s="7" t="s">
        <v>40</v>
      </c>
      <c r="X16" s="7" t="s">
        <v>41</v>
      </c>
      <c r="Y16" s="7" t="s">
        <v>42</v>
      </c>
      <c r="Z16" s="7" t="s">
        <v>43</v>
      </c>
      <c r="AA16" s="59"/>
      <c r="AB16" s="60"/>
      <c r="AC16" s="60"/>
      <c r="AD16" s="53"/>
    </row>
    <row r="17" spans="1:30" s="12" customFormat="1" ht="15.75" customHeight="1">
      <c r="A17" s="8">
        <v>1</v>
      </c>
      <c r="B17" s="9">
        <v>2</v>
      </c>
      <c r="C17" s="10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8" t="s">
        <v>44</v>
      </c>
      <c r="M17" s="8" t="s">
        <v>45</v>
      </c>
      <c r="N17" s="8" t="s">
        <v>46</v>
      </c>
      <c r="O17" s="8" t="s">
        <v>47</v>
      </c>
      <c r="P17" s="8" t="s">
        <v>48</v>
      </c>
      <c r="Q17" s="8" t="s">
        <v>49</v>
      </c>
      <c r="R17" s="8" t="s">
        <v>50</v>
      </c>
      <c r="S17" s="8" t="s">
        <v>51</v>
      </c>
      <c r="T17" s="8" t="s">
        <v>52</v>
      </c>
      <c r="U17" s="8" t="s">
        <v>53</v>
      </c>
      <c r="V17" s="8" t="s">
        <v>54</v>
      </c>
      <c r="W17" s="8" t="s">
        <v>55</v>
      </c>
      <c r="X17" s="8" t="s">
        <v>56</v>
      </c>
      <c r="Y17" s="8" t="s">
        <v>57</v>
      </c>
      <c r="Z17" s="8" t="s">
        <v>58</v>
      </c>
      <c r="AA17" s="11">
        <v>13</v>
      </c>
      <c r="AB17" s="11">
        <v>14</v>
      </c>
      <c r="AC17" s="11">
        <v>15</v>
      </c>
      <c r="AD17" s="11">
        <v>16</v>
      </c>
    </row>
    <row r="18" spans="1:30" ht="85.5" customHeight="1">
      <c r="A18" s="13">
        <v>1</v>
      </c>
      <c r="B18" s="14"/>
      <c r="C18" s="15" t="s">
        <v>59</v>
      </c>
      <c r="D18" s="16" t="s">
        <v>60</v>
      </c>
      <c r="E18" s="17">
        <v>170</v>
      </c>
      <c r="F18" s="18">
        <v>2759.61</v>
      </c>
      <c r="G18" s="17" t="s">
        <v>61</v>
      </c>
      <c r="H18" s="19">
        <v>44246</v>
      </c>
      <c r="I18" s="19"/>
      <c r="J18" s="16">
        <v>1.04</v>
      </c>
      <c r="K18" s="17">
        <f>F18*J18</f>
        <v>2869.9944</v>
      </c>
      <c r="L18" s="20">
        <v>5100</v>
      </c>
      <c r="M18" s="20">
        <v>6487.87</v>
      </c>
      <c r="N18" s="20">
        <v>4570.38</v>
      </c>
      <c r="O18" s="21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3">
        <f>COUNTIF(K18:Z18,"&gt;0")</f>
        <v>4</v>
      </c>
      <c r="AB18" s="24">
        <f>CEILING(SUM(K18:Z18)/COUNTIF(K18:Z18,"&gt;0"),0.01)</f>
        <v>4757.07</v>
      </c>
      <c r="AC18" s="24">
        <f>AB18*E18</f>
        <v>808701.89999999991</v>
      </c>
      <c r="AD18" s="23">
        <f>STDEV(K18:Z18)/AB18*100</f>
        <v>31.43651961042972</v>
      </c>
    </row>
    <row r="19" spans="1:30" ht="72.75" customHeight="1">
      <c r="A19" s="13">
        <v>2</v>
      </c>
      <c r="B19" s="14"/>
      <c r="C19" s="15" t="s">
        <v>62</v>
      </c>
      <c r="D19" s="16" t="s">
        <v>63</v>
      </c>
      <c r="E19" s="17">
        <v>16</v>
      </c>
      <c r="F19" s="25">
        <v>1568.2</v>
      </c>
      <c r="G19" s="17" t="s">
        <v>61</v>
      </c>
      <c r="H19" s="19">
        <v>44246</v>
      </c>
      <c r="I19" s="19"/>
      <c r="J19" s="16">
        <v>1.04</v>
      </c>
      <c r="K19" s="17">
        <f>F19*J19</f>
        <v>1630.9280000000001</v>
      </c>
      <c r="L19" s="20"/>
      <c r="M19" s="20"/>
      <c r="N19" s="20">
        <v>2400</v>
      </c>
      <c r="O19" s="21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3">
        <f>COUNTIF(K19:Z19,"&gt;0")</f>
        <v>2</v>
      </c>
      <c r="AB19" s="24">
        <f>CEILING(SUM(K19:Z19)/COUNTIF(K19:Z19,"&gt;0"),0.01)</f>
        <v>2015.47</v>
      </c>
      <c r="AC19" s="24">
        <f>AB19*E19</f>
        <v>32247.52</v>
      </c>
      <c r="AD19" s="23">
        <f>STDEV(K19:Z19)/AB19*100</f>
        <v>26.982094817620766</v>
      </c>
    </row>
    <row r="20" spans="1:30" ht="87" customHeight="1">
      <c r="A20" s="13">
        <v>3</v>
      </c>
      <c r="B20" s="14"/>
      <c r="C20" s="15" t="s">
        <v>64</v>
      </c>
      <c r="D20" s="26" t="s">
        <v>65</v>
      </c>
      <c r="E20" s="26">
        <v>8</v>
      </c>
      <c r="F20" s="26">
        <v>1568.2</v>
      </c>
      <c r="G20" s="17" t="s">
        <v>61</v>
      </c>
      <c r="H20" s="19">
        <v>44246</v>
      </c>
      <c r="I20" s="19"/>
      <c r="J20" s="47">
        <v>1.04</v>
      </c>
      <c r="K20" s="17">
        <f>F20*J20</f>
        <v>1630.9280000000001</v>
      </c>
      <c r="L20" s="26">
        <v>1500</v>
      </c>
      <c r="M20" s="27">
        <v>1680.21</v>
      </c>
      <c r="N20" s="27">
        <v>2000</v>
      </c>
      <c r="O20" s="21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3">
        <f>COUNTIF(K20:Z20,"&gt;0")</f>
        <v>4</v>
      </c>
      <c r="AB20" s="24">
        <f>CEILING(SUM(K20:Z20)/COUNTIF(K20:Z20,"&gt;0"),0.01)</f>
        <v>1702.79</v>
      </c>
      <c r="AC20" s="24">
        <f>AB20*E20</f>
        <v>13622.32</v>
      </c>
      <c r="AD20" s="23">
        <f>STDEV(K20:Z20)/AB20*100</f>
        <v>12.463978619366289</v>
      </c>
    </row>
    <row r="21" spans="1:30" ht="24" customHeight="1">
      <c r="A21" s="28"/>
      <c r="B21" s="29"/>
      <c r="C21" s="52" t="s">
        <v>66</v>
      </c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1"/>
      <c r="AC21" s="31">
        <f>SUM(AC18:AC20)</f>
        <v>854571.73999999987</v>
      </c>
      <c r="AD21" s="32"/>
    </row>
    <row r="22" spans="1:30" ht="13.5" customHeight="1"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4"/>
    </row>
    <row r="23" spans="1:30" s="35" customFormat="1" ht="13.5" customHeight="1">
      <c r="C23" s="35" t="s">
        <v>67</v>
      </c>
    </row>
    <row r="24" spans="1:30" s="35" customFormat="1" ht="15" customHeight="1">
      <c r="C24" s="36" t="s">
        <v>75</v>
      </c>
    </row>
    <row r="25" spans="1:30" s="35" customFormat="1" ht="15" customHeight="1">
      <c r="C25" s="36" t="s">
        <v>76</v>
      </c>
    </row>
    <row r="26" spans="1:30" s="35" customFormat="1" ht="15" customHeight="1">
      <c r="C26" s="36" t="s">
        <v>77</v>
      </c>
    </row>
    <row r="27" spans="1:30" ht="13.5" customHeight="1">
      <c r="L27" s="37"/>
    </row>
    <row r="28" spans="1:30" s="38" customFormat="1" ht="13.5" customHeight="1">
      <c r="C28" s="39" t="s">
        <v>68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30" s="38" customFormat="1" ht="13.5" customHeight="1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30" s="38" customFormat="1" ht="13.5" customHeight="1">
      <c r="C30" s="40">
        <v>44607</v>
      </c>
      <c r="D30" s="41"/>
      <c r="E30" s="41"/>
      <c r="F30" s="48" t="s">
        <v>86</v>
      </c>
      <c r="G30" s="48"/>
      <c r="H30" s="48"/>
      <c r="I30" s="48"/>
      <c r="J30" s="48"/>
      <c r="K30" s="42"/>
      <c r="L30" s="48"/>
      <c r="M30" s="48"/>
      <c r="N30" s="48"/>
      <c r="O30" s="43"/>
      <c r="P30" s="43"/>
      <c r="Q30" s="1"/>
      <c r="R30" s="1"/>
      <c r="S30" s="1"/>
      <c r="T30" s="1"/>
      <c r="U30" s="1"/>
      <c r="V30" s="49" t="s">
        <v>84</v>
      </c>
      <c r="W30" s="49"/>
      <c r="X30" s="49"/>
      <c r="Y30" s="49"/>
      <c r="Z30" s="49"/>
      <c r="AA30" s="49"/>
      <c r="AB30" s="49"/>
      <c r="AC30" s="44"/>
    </row>
    <row r="31" spans="1:30" s="38" customFormat="1" ht="13.5" customHeight="1">
      <c r="C31" s="45" t="s">
        <v>69</v>
      </c>
      <c r="D31" s="41"/>
      <c r="E31" s="41"/>
      <c r="F31" s="50" t="s">
        <v>70</v>
      </c>
      <c r="G31" s="50"/>
      <c r="H31" s="50"/>
      <c r="I31" s="50"/>
      <c r="J31" s="50"/>
      <c r="K31" s="1"/>
      <c r="L31" s="51" t="s">
        <v>71</v>
      </c>
      <c r="M31" s="51"/>
      <c r="N31" s="51"/>
      <c r="O31" s="43"/>
      <c r="P31" s="43"/>
      <c r="Q31" s="1"/>
      <c r="R31" s="1"/>
      <c r="S31" s="1"/>
      <c r="T31" s="1"/>
      <c r="U31" s="1"/>
      <c r="V31" s="50"/>
      <c r="W31" s="50"/>
      <c r="X31" s="50"/>
      <c r="Y31" s="50"/>
      <c r="Z31" s="50"/>
      <c r="AA31" s="50"/>
      <c r="AB31" s="50"/>
    </row>
    <row r="32" spans="1:30" ht="13.5" customHeight="1">
      <c r="C32" s="46"/>
    </row>
    <row r="33" spans="3:30" ht="13.5" customHeight="1">
      <c r="C33" s="39" t="s">
        <v>72</v>
      </c>
    </row>
    <row r="34" spans="3:30" ht="13.5" customHeight="1"/>
    <row r="35" spans="3:30">
      <c r="C35" s="40">
        <v>44607</v>
      </c>
      <c r="D35" s="41"/>
      <c r="E35" s="41"/>
      <c r="F35" s="48" t="s">
        <v>73</v>
      </c>
      <c r="G35" s="48"/>
      <c r="H35" s="48"/>
      <c r="I35" s="48"/>
      <c r="J35" s="48"/>
      <c r="K35" s="42"/>
      <c r="L35" s="48"/>
      <c r="M35" s="48"/>
      <c r="N35" s="48"/>
      <c r="O35" s="43"/>
      <c r="P35" s="43"/>
      <c r="V35" s="49" t="s">
        <v>85</v>
      </c>
      <c r="W35" s="49"/>
      <c r="X35" s="49"/>
      <c r="Y35" s="49"/>
      <c r="Z35" s="49"/>
      <c r="AA35" s="49"/>
      <c r="AB35" s="49"/>
    </row>
    <row r="36" spans="3:30">
      <c r="C36" s="45" t="s">
        <v>69</v>
      </c>
      <c r="D36" s="41"/>
      <c r="E36" s="41"/>
      <c r="F36" s="50" t="s">
        <v>70</v>
      </c>
      <c r="G36" s="50"/>
      <c r="H36" s="50"/>
      <c r="I36" s="50"/>
      <c r="J36" s="50"/>
      <c r="L36" s="51" t="s">
        <v>71</v>
      </c>
      <c r="M36" s="51"/>
      <c r="N36" s="51"/>
      <c r="O36" s="43"/>
      <c r="P36" s="43"/>
      <c r="V36" s="50"/>
      <c r="W36" s="50"/>
      <c r="X36" s="50"/>
      <c r="Y36" s="50"/>
      <c r="Z36" s="50"/>
      <c r="AA36" s="50"/>
      <c r="AB36" s="50"/>
    </row>
    <row r="39" spans="3:30">
      <c r="C39" s="39" t="s">
        <v>74</v>
      </c>
    </row>
    <row r="41" spans="3:30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</row>
  </sheetData>
  <mergeCells count="42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21:M21"/>
    <mergeCell ref="F30:J30"/>
    <mergeCell ref="L30:N30"/>
    <mergeCell ref="V30:AB30"/>
    <mergeCell ref="F31:J31"/>
    <mergeCell ref="L31:N31"/>
    <mergeCell ref="V31:AB31"/>
    <mergeCell ref="C41:AD41"/>
    <mergeCell ref="F35:J35"/>
    <mergeCell ref="L35:N35"/>
    <mergeCell ref="V35:AB35"/>
    <mergeCell ref="F36:J36"/>
    <mergeCell ref="L36:N36"/>
    <mergeCell ref="V36:AB36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39374999999999999" right="0.39374999999999999" top="0.39374999999999999" bottom="0.39374999999999999" header="0.51180555555555496" footer="0.51180555555555496"/>
  <pageSetup paperSize="9" scale="37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18</cp:revision>
  <cp:lastPrinted>2022-02-02T14:51:52Z</cp:lastPrinted>
  <dcterms:created xsi:type="dcterms:W3CDTF">1996-10-08T23:32:33Z</dcterms:created>
  <dcterms:modified xsi:type="dcterms:W3CDTF">2022-02-15T11:21:01Z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